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5. Imagine\2. GETA blog\0. Fonduri Renovare Energetica a locuintelor\1. Casa Eficienta Energetic 2020\PROGRAM - LEGE\Nou Ghid\"/>
    </mc:Choice>
  </mc:AlternateContent>
  <bookViews>
    <workbookView xWindow="0" yWindow="0" windowWidth="23040" windowHeight="9384"/>
  </bookViews>
  <sheets>
    <sheet name="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 s="1"/>
  <c r="D20" i="1"/>
  <c r="D21" i="1" s="1"/>
  <c r="E21" i="1" s="1"/>
  <c r="E18" i="1"/>
  <c r="D6" i="1"/>
  <c r="D10" i="1" s="1"/>
  <c r="E20" i="1" l="1"/>
</calcChain>
</file>

<file path=xl/comments1.xml><?xml version="1.0" encoding="utf-8"?>
<comments xmlns="http://schemas.openxmlformats.org/spreadsheetml/2006/main">
  <authors>
    <author>Author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Video = De unde poti lua valorire solicitate? 
din CPE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eficiența minimă de recuperare a căldurii 75%</t>
        </r>
      </text>
    </comment>
  </commentList>
</comments>
</file>

<file path=xl/sharedStrings.xml><?xml version="1.0" encoding="utf-8"?>
<sst xmlns="http://schemas.openxmlformats.org/spreadsheetml/2006/main" count="54" uniqueCount="48">
  <si>
    <t>Cati bani trebuie sa pui tu?</t>
  </si>
  <si>
    <t>26,666 Lei</t>
  </si>
  <si>
    <t>36,666 lei</t>
  </si>
  <si>
    <t>46,666 Lei</t>
  </si>
  <si>
    <t>Cati bani vei primi sigur?</t>
  </si>
  <si>
    <t>Cati bani POTI ACCESA maxim</t>
  </si>
  <si>
    <t>Total cost renovare:</t>
  </si>
  <si>
    <t>U' acoperis</t>
  </si>
  <si>
    <t>U' ferestre/uși</t>
  </si>
  <si>
    <t>Reducere % Consum Final</t>
  </si>
  <si>
    <t>Reducere % a kgCO2/m2an</t>
  </si>
  <si>
    <t>Recuperator calcura</t>
  </si>
  <si>
    <t>Ideal</t>
  </si>
  <si>
    <t>Cati bani trebuie sa ai …</t>
  </si>
  <si>
    <t>ca sa poti primi suma maxima?</t>
  </si>
  <si>
    <t>Cati bani pui tu ca sa primesti minim 40.000 Lei?</t>
  </si>
  <si>
    <t>Cati bani pui tu ca sa primesti minim 55.000 Lei?</t>
  </si>
  <si>
    <t>Cati bani pui tu ca sa primesti minim 70.000 Lei?</t>
  </si>
  <si>
    <t>Cati bani vrei sa accesezi?</t>
  </si>
  <si>
    <t>Cati bani vrei sa investesti?</t>
  </si>
  <si>
    <t>Cati bani poti primi de la stat?</t>
  </si>
  <si>
    <t>]\</t>
  </si>
  <si>
    <t>Introdu valorile in campurile marcate cu albastru</t>
  </si>
  <si>
    <t>Conditia II. Cuantumul finanţării
și pragul de eficiență energetică</t>
  </si>
  <si>
    <r>
      <t xml:space="preserve">Programul Casa Eficienta Energetic 
Calculator de eligibilitate
 pentru </t>
    </r>
    <r>
      <rPr>
        <b/>
        <u/>
        <sz val="16"/>
        <color theme="0"/>
        <rFont val="Calibri"/>
        <family val="2"/>
        <scheme val="minor"/>
      </rPr>
      <t>contributia proprie</t>
    </r>
    <r>
      <rPr>
        <b/>
        <sz val="16"/>
        <color theme="0"/>
        <rFont val="Calibri"/>
        <family val="2"/>
        <scheme val="minor"/>
      </rPr>
      <t xml:space="preserve"> si pentru </t>
    </r>
    <r>
      <rPr>
        <b/>
        <u/>
        <sz val="16"/>
        <color theme="0"/>
        <rFont val="Calibri"/>
        <family val="2"/>
        <scheme val="minor"/>
      </rPr>
      <t>eficienta energetica  a casei</t>
    </r>
    <r>
      <rPr>
        <b/>
        <sz val="16"/>
        <color theme="0"/>
        <rFont val="Calibri"/>
        <family val="2"/>
        <scheme val="minor"/>
      </rPr>
      <t>.</t>
    </r>
  </si>
  <si>
    <t>Conditia I. Contributia proprie (40%)</t>
  </si>
  <si>
    <t>Nu esti eligibil</t>
  </si>
  <si>
    <t xml:space="preserve">TOTAL </t>
  </si>
  <si>
    <t xml:space="preserve">R' pereti exteriori </t>
  </si>
  <si>
    <t>-40% !</t>
  </si>
  <si>
    <t>R’ ≥ 1,8</t>
  </si>
  <si>
    <t>R’ ≥ 2,50</t>
  </si>
  <si>
    <t>R’ ≥ 2,85</t>
  </si>
  <si>
    <t>R’ ≥ 5,00</t>
  </si>
  <si>
    <t>R’ ≥ 5,85</t>
  </si>
  <si>
    <t>R’ ≥ 7,14</t>
  </si>
  <si>
    <t>R’ ≥ 0,77</t>
  </si>
  <si>
    <t>R’ ≥ 0,9</t>
  </si>
  <si>
    <t>R’ ≥ 1,11</t>
  </si>
  <si>
    <t>opţional</t>
  </si>
  <si>
    <t>obligatoriu</t>
  </si>
  <si>
    <t>Emisii CO2</t>
  </si>
  <si>
    <t xml:space="preserve">R’ pereti </t>
  </si>
  <si>
    <t>R’ acoperiş (planşeu peste ultimul nivel)</t>
  </si>
  <si>
    <t>R’ tamplarie</t>
  </si>
  <si>
    <t xml:space="preserve">Energie </t>
  </si>
  <si>
    <t xml:space="preserve">ventilare 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</si>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</sst>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[$RON]\ * #,##0.00_);_([$RON]\ * \(#,##0.00\);_([$RON]\ * &quot;-&quot;??_);_(@_)"/>
    <numFmt numFmtId="166" formatCode="_([$€-2]\ * #,##0.00_);_([$€-2]\ * \(#,##0.00\);_([$€-2]\ 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rgb="FF00B05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2"/>
      <color rgb="FFFFC00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2"/>
      <color rgb="FF00B0F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0" fontId="0" fillId="0" borderId="1" xfId="0" applyBorder="1"/>
    <xf numFmtId="0" fontId="5" fillId="2" borderId="0" xfId="0" applyFont="1" applyFill="1"/>
    <xf numFmtId="0" fontId="3" fillId="0" borderId="1" xfId="0" applyFont="1" applyBorder="1"/>
    <xf numFmtId="0" fontId="4" fillId="0" borderId="1" xfId="0" applyFont="1" applyBorder="1"/>
    <xf numFmtId="165" fontId="0" fillId="3" borderId="0" xfId="1" applyNumberFormat="1" applyFont="1" applyFill="1"/>
    <xf numFmtId="165" fontId="0" fillId="4" borderId="0" xfId="1" applyNumberFormat="1" applyFont="1" applyFill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0" fillId="5" borderId="0" xfId="0" applyFont="1" applyFill="1" applyBorder="1"/>
    <xf numFmtId="0" fontId="7" fillId="0" borderId="0" xfId="0" applyFont="1"/>
    <xf numFmtId="165" fontId="7" fillId="0" borderId="0" xfId="0" applyNumberFormat="1" applyFont="1"/>
    <xf numFmtId="0" fontId="5" fillId="5" borderId="0" xfId="0" applyFont="1" applyFill="1" applyBorder="1"/>
    <xf numFmtId="0" fontId="6" fillId="0" borderId="1" xfId="0" applyFont="1" applyBorder="1"/>
    <xf numFmtId="1" fontId="0" fillId="5" borderId="0" xfId="2" applyNumberFormat="1" applyFont="1" applyFill="1" applyBorder="1"/>
    <xf numFmtId="0" fontId="8" fillId="0" borderId="0" xfId="0" applyFont="1"/>
    <xf numFmtId="1" fontId="1" fillId="5" borderId="0" xfId="2" applyNumberFormat="1" applyFont="1" applyFill="1" applyBorder="1"/>
    <xf numFmtId="0" fontId="0" fillId="5" borderId="2" xfId="0" applyFont="1" applyFill="1" applyBorder="1"/>
    <xf numFmtId="0" fontId="0" fillId="6" borderId="0" xfId="0" applyFill="1"/>
    <xf numFmtId="165" fontId="0" fillId="6" borderId="0" xfId="1" applyNumberFormat="1" applyFont="1" applyFill="1"/>
    <xf numFmtId="166" fontId="0" fillId="6" borderId="0" xfId="0" applyNumberFormat="1" applyFill="1"/>
    <xf numFmtId="0" fontId="9" fillId="6" borderId="0" xfId="0" applyFont="1" applyFill="1"/>
    <xf numFmtId="165" fontId="9" fillId="6" borderId="0" xfId="1" applyNumberFormat="1" applyFont="1" applyFill="1"/>
    <xf numFmtId="0" fontId="4" fillId="4" borderId="0" xfId="0" applyFont="1" applyFill="1"/>
    <xf numFmtId="0" fontId="2" fillId="4" borderId="0" xfId="0" applyFont="1" applyFill="1"/>
    <xf numFmtId="0" fontId="12" fillId="6" borderId="0" xfId="0" applyFont="1" applyFill="1"/>
    <xf numFmtId="0" fontId="0" fillId="0" borderId="0" xfId="0" applyFill="1"/>
    <xf numFmtId="165" fontId="0" fillId="0" borderId="0" xfId="1" applyNumberFormat="1" applyFont="1" applyFill="1"/>
    <xf numFmtId="0" fontId="13" fillId="0" borderId="0" xfId="0" applyFont="1"/>
    <xf numFmtId="0" fontId="14" fillId="0" borderId="0" xfId="0" applyFont="1"/>
    <xf numFmtId="165" fontId="14" fillId="0" borderId="0" xfId="0" applyNumberFormat="1" applyFont="1"/>
    <xf numFmtId="0" fontId="14" fillId="0" borderId="0" xfId="0" applyFont="1" applyFill="1"/>
    <xf numFmtId="165" fontId="14" fillId="0" borderId="0" xfId="0" applyNumberFormat="1" applyFont="1" applyFill="1"/>
    <xf numFmtId="0" fontId="15" fillId="0" borderId="0" xfId="0" applyFont="1" applyFill="1"/>
    <xf numFmtId="0" fontId="0" fillId="6" borderId="1" xfId="0" applyFill="1" applyBorder="1"/>
    <xf numFmtId="0" fontId="15" fillId="0" borderId="1" xfId="0" applyFont="1" applyFill="1" applyBorder="1"/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7" fillId="7" borderId="0" xfId="0" applyFont="1" applyFill="1" applyAlignment="1">
      <alignment horizontal="center" wrapText="1"/>
    </xf>
    <xf numFmtId="0" fontId="17" fillId="7" borderId="0" xfId="0" applyFont="1" applyFill="1" applyAlignment="1">
      <alignment horizontal="center"/>
    </xf>
    <xf numFmtId="0" fontId="17" fillId="7" borderId="3" xfId="0" applyFont="1" applyFill="1" applyBorder="1" applyAlignment="1">
      <alignment horizontal="center"/>
    </xf>
    <xf numFmtId="9" fontId="19" fillId="0" borderId="4" xfId="0" applyNumberFormat="1" applyFont="1" applyBorder="1" applyAlignment="1">
      <alignment vertical="center" wrapText="1"/>
    </xf>
    <xf numFmtId="9" fontId="20" fillId="0" borderId="4" xfId="0" applyNumberFormat="1" applyFont="1" applyBorder="1" applyAlignment="1">
      <alignment vertical="center" wrapText="1"/>
    </xf>
    <xf numFmtId="9" fontId="21" fillId="0" borderId="4" xfId="0" applyNumberFormat="1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165" fontId="0" fillId="8" borderId="1" xfId="1" applyNumberFormat="1" applyFont="1" applyFill="1" applyBorder="1"/>
    <xf numFmtId="0" fontId="4" fillId="6" borderId="0" xfId="0" applyFont="1" applyFill="1" applyBorder="1" applyAlignment="1">
      <alignment horizontal="center"/>
    </xf>
    <xf numFmtId="16" fontId="0" fillId="5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35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zoomScale="90" zoomScaleNormal="90" zoomScaleSheetLayoutView="134" workbookViewId="0">
      <selection activeCell="C3" sqref="C3"/>
    </sheetView>
  </sheetViews>
  <sheetFormatPr defaultRowHeight="14.4" x14ac:dyDescent="0.3"/>
  <cols>
    <col min="1" max="2" width="8.88671875" customWidth="1"/>
    <col min="3" max="3" width="27.6640625" customWidth="1"/>
    <col min="4" max="4" width="19.77734375" customWidth="1"/>
    <col min="5" max="6" width="16.5546875" customWidth="1"/>
    <col min="7" max="7" width="24.21875" style="2" customWidth="1"/>
    <col min="8" max="11" width="20" customWidth="1"/>
    <col min="12" max="12" width="8.88671875" style="2"/>
    <col min="13" max="13" width="20.5546875" customWidth="1"/>
  </cols>
  <sheetData>
    <row r="1" spans="1:11" ht="63.6" customHeight="1" x14ac:dyDescent="0.4">
      <c r="A1" s="42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60" customHeight="1" x14ac:dyDescent="0.3">
      <c r="B2" s="40" t="s">
        <v>25</v>
      </c>
      <c r="C2" s="40"/>
      <c r="D2" s="40"/>
      <c r="E2" s="41"/>
      <c r="F2" s="52"/>
    </row>
    <row r="3" spans="1:11" ht="57.6" customHeight="1" x14ac:dyDescent="0.3">
      <c r="C3" s="29" t="s">
        <v>22</v>
      </c>
      <c r="G3" s="37" t="s">
        <v>23</v>
      </c>
      <c r="H3" s="38"/>
      <c r="I3" s="38"/>
      <c r="J3" s="38"/>
      <c r="K3" s="39"/>
    </row>
    <row r="4" spans="1:11" x14ac:dyDescent="0.3">
      <c r="C4" s="25" t="s">
        <v>19</v>
      </c>
      <c r="D4" s="7">
        <v>0</v>
      </c>
    </row>
    <row r="5" spans="1:11" x14ac:dyDescent="0.3">
      <c r="D5" s="1"/>
      <c r="G5" s="4" t="s">
        <v>0</v>
      </c>
    </row>
    <row r="6" spans="1:11" x14ac:dyDescent="0.3">
      <c r="C6" s="27" t="s">
        <v>20</v>
      </c>
      <c r="D6" s="28">
        <f>D4*60/40</f>
        <v>0</v>
      </c>
      <c r="G6" s="5" t="s">
        <v>4</v>
      </c>
    </row>
    <row r="7" spans="1:11" x14ac:dyDescent="0.3">
      <c r="C7" s="27" t="s">
        <v>5</v>
      </c>
      <c r="D7" s="28">
        <v>70000</v>
      </c>
      <c r="G7" s="8"/>
    </row>
    <row r="9" spans="1:11" x14ac:dyDescent="0.3">
      <c r="G9" s="9" t="s">
        <v>28</v>
      </c>
      <c r="H9" s="53">
        <v>43953</v>
      </c>
    </row>
    <row r="10" spans="1:11" x14ac:dyDescent="0.3">
      <c r="C10" s="30" t="s">
        <v>6</v>
      </c>
      <c r="D10" s="31">
        <f>D4+D6</f>
        <v>0</v>
      </c>
      <c r="H10" s="10">
        <v>4</v>
      </c>
    </row>
    <row r="11" spans="1:11" x14ac:dyDescent="0.3">
      <c r="C11" s="11"/>
      <c r="D11" s="12"/>
      <c r="G11" s="9" t="s">
        <v>7</v>
      </c>
      <c r="H11" s="10">
        <v>5</v>
      </c>
    </row>
    <row r="12" spans="1:11" x14ac:dyDescent="0.3">
      <c r="H12" s="10"/>
    </row>
    <row r="13" spans="1:11" x14ac:dyDescent="0.3">
      <c r="G13" s="9" t="s">
        <v>8</v>
      </c>
      <c r="H13" s="13">
        <v>0.5</v>
      </c>
    </row>
    <row r="14" spans="1:11" x14ac:dyDescent="0.3">
      <c r="G14" s="14" t="s">
        <v>9</v>
      </c>
      <c r="H14" s="15">
        <v>60</v>
      </c>
    </row>
    <row r="15" spans="1:11" x14ac:dyDescent="0.3">
      <c r="C15" s="16"/>
      <c r="G15" s="14" t="s">
        <v>10</v>
      </c>
      <c r="H15" s="17">
        <v>65</v>
      </c>
    </row>
    <row r="16" spans="1:11" ht="15" thickBot="1" x14ac:dyDescent="0.35">
      <c r="C16" s="16"/>
      <c r="G16" s="14" t="s">
        <v>11</v>
      </c>
      <c r="H16" s="18" t="s">
        <v>47</v>
      </c>
    </row>
    <row r="18" spans="2:16" ht="21" x14ac:dyDescent="0.4">
      <c r="B18" s="26" t="s">
        <v>12</v>
      </c>
      <c r="C18" s="19" t="s">
        <v>13</v>
      </c>
      <c r="D18" s="20">
        <v>46666.66</v>
      </c>
      <c r="E18" s="21">
        <f>D18/4.7</f>
        <v>9929.076595744682</v>
      </c>
      <c r="G18" s="35" t="s">
        <v>15</v>
      </c>
      <c r="H18" s="19"/>
      <c r="I18" s="19" t="s">
        <v>1</v>
      </c>
    </row>
    <row r="19" spans="2:16" x14ac:dyDescent="0.3">
      <c r="B19" s="19"/>
      <c r="C19" s="19"/>
      <c r="D19" s="20"/>
      <c r="E19" s="21"/>
      <c r="G19" s="35" t="s">
        <v>16</v>
      </c>
      <c r="H19" s="19"/>
      <c r="I19" s="19" t="s">
        <v>2</v>
      </c>
    </row>
    <row r="20" spans="2:16" x14ac:dyDescent="0.3">
      <c r="B20" s="19"/>
      <c r="C20" s="19" t="s">
        <v>14</v>
      </c>
      <c r="D20" s="20">
        <f>D18*60/40</f>
        <v>69999.990000000005</v>
      </c>
      <c r="E20" s="21">
        <f t="shared" ref="E20:E21" si="0">D20/4.7</f>
        <v>14893.614893617021</v>
      </c>
      <c r="G20" s="35" t="s">
        <v>17</v>
      </c>
      <c r="H20" s="19"/>
      <c r="I20" s="19" t="s">
        <v>3</v>
      </c>
    </row>
    <row r="21" spans="2:16" x14ac:dyDescent="0.3">
      <c r="B21" s="19"/>
      <c r="C21" s="22" t="s">
        <v>6</v>
      </c>
      <c r="D21" s="23">
        <f>D18+D20</f>
        <v>116666.65000000001</v>
      </c>
      <c r="E21" s="21">
        <f t="shared" si="0"/>
        <v>24822.691489361703</v>
      </c>
    </row>
    <row r="23" spans="2:16" x14ac:dyDescent="0.3">
      <c r="P23" t="s">
        <v>21</v>
      </c>
    </row>
    <row r="25" spans="2:16" x14ac:dyDescent="0.3">
      <c r="C25" s="24" t="s">
        <v>18</v>
      </c>
      <c r="D25" s="7">
        <v>0</v>
      </c>
    </row>
    <row r="26" spans="2:16" x14ac:dyDescent="0.3">
      <c r="C26" s="27" t="s">
        <v>0</v>
      </c>
      <c r="D26" s="28">
        <f>D25*40/60</f>
        <v>0</v>
      </c>
      <c r="G26" s="36" t="s">
        <v>1</v>
      </c>
      <c r="H26" s="34" t="s">
        <v>2</v>
      </c>
      <c r="I26" s="34" t="s">
        <v>3</v>
      </c>
    </row>
    <row r="27" spans="2:16" x14ac:dyDescent="0.3">
      <c r="C27" s="32" t="s">
        <v>27</v>
      </c>
      <c r="D27" s="33">
        <f>SUM(D25:D26)</f>
        <v>0</v>
      </c>
      <c r="G27" s="51">
        <v>40000</v>
      </c>
      <c r="H27" s="6">
        <v>55000</v>
      </c>
      <c r="I27" s="7">
        <v>70000</v>
      </c>
      <c r="J27" s="3" t="s">
        <v>26</v>
      </c>
    </row>
    <row r="28" spans="2:16" ht="16.2" thickBot="1" x14ac:dyDescent="0.35">
      <c r="F28" t="s">
        <v>45</v>
      </c>
      <c r="G28" s="45">
        <v>-0.4</v>
      </c>
      <c r="H28" s="46">
        <v>-0.5</v>
      </c>
      <c r="I28" s="47">
        <v>-0.6</v>
      </c>
    </row>
    <row r="29" spans="2:16" ht="16.2" thickBot="1" x14ac:dyDescent="0.35">
      <c r="F29" t="s">
        <v>41</v>
      </c>
      <c r="G29" s="48" t="s">
        <v>29</v>
      </c>
      <c r="H29" s="46">
        <v>-0.5</v>
      </c>
      <c r="I29" s="47">
        <v>-0.6</v>
      </c>
    </row>
    <row r="30" spans="2:16" ht="16.2" thickBot="1" x14ac:dyDescent="0.35">
      <c r="F30" t="s">
        <v>42</v>
      </c>
      <c r="G30" s="48" t="s">
        <v>30</v>
      </c>
      <c r="H30" s="49" t="s">
        <v>31</v>
      </c>
      <c r="I30" s="50" t="s">
        <v>32</v>
      </c>
    </row>
    <row r="31" spans="2:16" ht="16.2" thickBot="1" x14ac:dyDescent="0.35">
      <c r="F31" t="s">
        <v>43</v>
      </c>
      <c r="G31" s="48" t="s">
        <v>33</v>
      </c>
      <c r="H31" s="49" t="s">
        <v>34</v>
      </c>
      <c r="I31" s="50" t="s">
        <v>35</v>
      </c>
    </row>
    <row r="32" spans="2:16" ht="16.2" thickBot="1" x14ac:dyDescent="0.35">
      <c r="F32" t="s">
        <v>44</v>
      </c>
      <c r="G32" s="48" t="s">
        <v>36</v>
      </c>
      <c r="H32" s="49" t="s">
        <v>37</v>
      </c>
      <c r="I32" s="50" t="s">
        <v>38</v>
      </c>
    </row>
    <row r="33" spans="6:9" ht="16.2" thickBot="1" x14ac:dyDescent="0.35">
      <c r="F33" t="s">
        <v>46</v>
      </c>
      <c r="G33" s="48" t="s">
        <v>39</v>
      </c>
      <c r="H33" s="49" t="s">
        <v>39</v>
      </c>
      <c r="I33" s="50" t="s">
        <v>40</v>
      </c>
    </row>
  </sheetData>
  <mergeCells count="3">
    <mergeCell ref="G3:K3"/>
    <mergeCell ref="B2:E2"/>
    <mergeCell ref="A1:K1"/>
  </mergeCells>
  <conditionalFormatting sqref="D6">
    <cfRule type="expression" dxfId="34" priority="29">
      <formula>$D$6&gt;70000</formula>
    </cfRule>
    <cfRule type="expression" dxfId="33" priority="46">
      <formula>D6&gt;70000</formula>
    </cfRule>
    <cfRule type="expression" dxfId="32" priority="47">
      <formula>"&gt;70000"</formula>
    </cfRule>
  </conditionalFormatting>
  <conditionalFormatting sqref="H9">
    <cfRule type="expression" dxfId="31" priority="34">
      <formula>$H$9&lt;1.8</formula>
    </cfRule>
    <cfRule type="expression" dxfId="30" priority="35">
      <formula>AND($H$9&gt;=1.8,$H$9&lt;2.5)</formula>
    </cfRule>
    <cfRule type="expression" dxfId="29" priority="36">
      <formula>$H$9&gt;=2.85</formula>
    </cfRule>
    <cfRule type="expression" dxfId="28" priority="37">
      <formula>AND($H$9&lt;2.85,$H$9&gt;=2.5)</formula>
    </cfRule>
  </conditionalFormatting>
  <conditionalFormatting sqref="H10">
    <cfRule type="expression" dxfId="27" priority="30">
      <formula>$H$10&gt;0.14</formula>
    </cfRule>
    <cfRule type="expression" dxfId="26" priority="31">
      <formula>AND($H$10&lt;=0.14,$H$10&gt;0.13)</formula>
    </cfRule>
    <cfRule type="expression" dxfId="25" priority="32">
      <formula>AND($H$10&lt;=0.13,$H$10&gt;0.12)</formula>
    </cfRule>
    <cfRule type="expression" dxfId="24" priority="33">
      <formula>$H$10&lt;=0.12</formula>
    </cfRule>
  </conditionalFormatting>
  <conditionalFormatting sqref="D7">
    <cfRule type="expression" dxfId="23" priority="28">
      <formula>AND($D$7=70000,$D$6&gt;70000)</formula>
    </cfRule>
  </conditionalFormatting>
  <conditionalFormatting sqref="H16">
    <cfRule type="expression" dxfId="22" priority="25">
      <formula>$H$16="NU"</formula>
    </cfRule>
    <cfRule type="expression" dxfId="21" priority="26">
      <formula>AND($H$16="NU",$H$16&lt;&gt;"DA")</formula>
    </cfRule>
    <cfRule type="expression" dxfId="20" priority="27">
      <formula>$H$16="DA"</formula>
    </cfRule>
  </conditionalFormatting>
  <conditionalFormatting sqref="H14">
    <cfRule type="expression" dxfId="19" priority="21">
      <formula>$H$14&lt;40</formula>
    </cfRule>
    <cfRule type="expression" dxfId="18" priority="22">
      <formula>AND($H$14&gt;=40,$H$14&lt;50)</formula>
    </cfRule>
    <cfRule type="expression" dxfId="17" priority="23">
      <formula>AND($H$14&gt;=50,$H$14&lt;60)</formula>
    </cfRule>
    <cfRule type="expression" dxfId="16" priority="24">
      <formula>$H$14&gt;=60</formula>
    </cfRule>
  </conditionalFormatting>
  <conditionalFormatting sqref="H15">
    <cfRule type="expression" dxfId="3" priority="17">
      <formula>$H$15&lt;40</formula>
    </cfRule>
    <cfRule type="expression" dxfId="2" priority="18">
      <formula>AND($H$15&gt;=40,$H$15&lt;50)</formula>
    </cfRule>
    <cfRule type="expression" dxfId="1" priority="19">
      <formula>AND($H$15&gt;=50,$H$15&lt;60)</formula>
    </cfRule>
    <cfRule type="expression" dxfId="0" priority="20">
      <formula>$H$15&gt;=60</formula>
    </cfRule>
  </conditionalFormatting>
  <conditionalFormatting sqref="H12">
    <cfRule type="expression" dxfId="15" priority="13">
      <formula>$H$12&gt;1.1</formula>
    </cfRule>
    <cfRule type="expression" dxfId="14" priority="14">
      <formula>AND($H$12&lt;=1.1,$H$12&gt;0.9)</formula>
    </cfRule>
    <cfRule type="expression" dxfId="13" priority="15">
      <formula>AND($H$12&lt;=0.9,$H$12&gt;0.8)</formula>
    </cfRule>
    <cfRule type="expression" dxfId="12" priority="16">
      <formula>$H$12&lt;=0.8</formula>
    </cfRule>
  </conditionalFormatting>
  <conditionalFormatting sqref="H13">
    <cfRule type="expression" dxfId="11" priority="5">
      <formula>$H$13&lt;0.77</formula>
    </cfRule>
    <cfRule type="expression" dxfId="10" priority="6">
      <formula>AND($H$13&gt;=0.9,$H$13&lt;1.11)</formula>
    </cfRule>
    <cfRule type="expression" dxfId="9" priority="7">
      <formula>$H$13&gt;=1.11</formula>
    </cfRule>
    <cfRule type="expression" dxfId="8" priority="8">
      <formula>$H$13&lt;0.77</formula>
    </cfRule>
  </conditionalFormatting>
  <conditionalFormatting sqref="H11">
    <cfRule type="expression" dxfId="7" priority="1">
      <formula>$H$11&lt;5</formula>
    </cfRule>
    <cfRule type="expression" dxfId="6" priority="2">
      <formula>AND($H$11&gt;=5.85,$H$11&lt;7.14)</formula>
    </cfRule>
    <cfRule type="expression" dxfId="5" priority="3">
      <formula>$H$11&gt;=7.14</formula>
    </cfRule>
    <cfRule type="expression" dxfId="4" priority="4">
      <formula>AND($H$11&lt;5.85,$H$11&gt;=5)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Tambou</dc:creator>
  <cp:lastModifiedBy>Valentina Tambou</cp:lastModifiedBy>
  <dcterms:created xsi:type="dcterms:W3CDTF">2020-05-20T13:34:52Z</dcterms:created>
  <dcterms:modified xsi:type="dcterms:W3CDTF">2020-11-04T16:05:40Z</dcterms:modified>
</cp:coreProperties>
</file>