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V&amp;B\GETA ENERGETA - Certificate energetice\5. IMAGINE\1. SITE\STRUCTURA\12. Fonduri Renovare Energetica a locuintelor\1. Casa Eficienta Energetic\"/>
    </mc:Choice>
  </mc:AlternateContent>
  <bookViews>
    <workbookView xWindow="0" yWindow="0" windowWidth="23016" windowHeight="9324"/>
  </bookViews>
  <sheets>
    <sheet name="Calculator" sheetId="1" r:id="rId1"/>
    <sheet name="Praguri FINANTA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D20" i="1"/>
  <c r="D21" i="1" s="1"/>
  <c r="E21" i="1" s="1"/>
  <c r="E18" i="1"/>
  <c r="D6" i="1"/>
  <c r="D10" i="1" s="1"/>
  <c r="E20" i="1" l="1"/>
</calcChain>
</file>

<file path=xl/comments1.xml><?xml version="1.0" encoding="utf-8"?>
<comments xmlns="http://schemas.openxmlformats.org/spreadsheetml/2006/main">
  <authors>
    <author>Author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Video = De unde poti lua valorire solicitate? 
din CPE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eficiența minimă de recuperare a căldurii 75%</t>
        </r>
      </text>
    </comment>
  </commentList>
</comments>
</file>

<file path=xl/sharedStrings.xml><?xml version="1.0" encoding="utf-8"?>
<sst xmlns="http://schemas.openxmlformats.org/spreadsheetml/2006/main" count="104" uniqueCount="83">
  <si>
    <t>Cati bani trebuie sa pui tu?</t>
  </si>
  <si>
    <t>26,666 Lei</t>
  </si>
  <si>
    <t>36,666 lei</t>
  </si>
  <si>
    <t>46,666 Lei</t>
  </si>
  <si>
    <t>Cati bani vei primi sigur?</t>
  </si>
  <si>
    <t>Cati bani POTI ACCESA maxim</t>
  </si>
  <si>
    <t>kWh/m2/an 
&lt;=</t>
  </si>
  <si>
    <t>≤ 140</t>
  </si>
  <si>
    <t>≤ 90</t>
  </si>
  <si>
    <t>≤ 50</t>
  </si>
  <si>
    <t xml:space="preserve">U' pereti exteriori </t>
  </si>
  <si>
    <r>
      <rPr>
        <b/>
        <sz val="11"/>
        <color theme="1"/>
        <rFont val="Calibri"/>
        <family val="2"/>
        <scheme val="minor"/>
      </rPr>
      <t>U’≤0,40</t>
    </r>
    <r>
      <rPr>
        <sz val="11"/>
        <color theme="1"/>
        <rFont val="Calibri"/>
        <family val="2"/>
        <scheme val="minor"/>
      </rPr>
      <t>/ R’≥2,5</t>
    </r>
  </si>
  <si>
    <r>
      <rPr>
        <b/>
        <sz val="11"/>
        <color theme="1"/>
        <rFont val="Calibri"/>
        <family val="2"/>
        <scheme val="minor"/>
      </rPr>
      <t>U’≤0,35</t>
    </r>
    <r>
      <rPr>
        <sz val="11"/>
        <color theme="1"/>
        <rFont val="Calibri"/>
        <family val="2"/>
        <scheme val="minor"/>
      </rPr>
      <t>/R’≥2,85</t>
    </r>
  </si>
  <si>
    <r>
      <rPr>
        <b/>
        <sz val="11"/>
        <color theme="1"/>
        <rFont val="Calibri"/>
        <family val="2"/>
        <scheme val="minor"/>
      </rPr>
      <t>U’≤0,25</t>
    </r>
    <r>
      <rPr>
        <sz val="11"/>
        <color theme="1"/>
        <rFont val="Calibri"/>
        <family val="2"/>
        <scheme val="minor"/>
      </rPr>
      <t>/R’≥4</t>
    </r>
  </si>
  <si>
    <t xml:space="preserve"> R'&gt;=2.5</t>
  </si>
  <si>
    <t>Total cost renovare:</t>
  </si>
  <si>
    <t>U' acoperis</t>
  </si>
  <si>
    <r>
      <rPr>
        <b/>
        <sz val="11"/>
        <color theme="1"/>
        <rFont val="Calibri"/>
        <family val="2"/>
        <scheme val="minor"/>
      </rPr>
      <t>U’≤0,14/</t>
    </r>
    <r>
      <rPr>
        <sz val="11"/>
        <color theme="1"/>
        <rFont val="Calibri"/>
        <family val="2"/>
        <scheme val="minor"/>
      </rPr>
      <t>R’≥7,14</t>
    </r>
  </si>
  <si>
    <r>
      <rPr>
        <b/>
        <sz val="11"/>
        <color theme="1"/>
        <rFont val="Calibri"/>
        <family val="2"/>
        <scheme val="minor"/>
      </rPr>
      <t>U’≤0,13</t>
    </r>
    <r>
      <rPr>
        <sz val="11"/>
        <color theme="1"/>
        <rFont val="Calibri"/>
        <family val="2"/>
        <scheme val="minor"/>
      </rPr>
      <t>/R’≥7,69</t>
    </r>
  </si>
  <si>
    <r>
      <rPr>
        <b/>
        <sz val="11"/>
        <color theme="1"/>
        <rFont val="Calibri"/>
        <family val="2"/>
        <scheme val="minor"/>
      </rPr>
      <t>U’≤0,12</t>
    </r>
    <r>
      <rPr>
        <sz val="11"/>
        <color theme="1"/>
        <rFont val="Calibri"/>
        <family val="2"/>
        <scheme val="minor"/>
      </rPr>
      <t>/R’≥8,33</t>
    </r>
  </si>
  <si>
    <t>R'&gt;=7.14</t>
  </si>
  <si>
    <t>U' ferestre/uși</t>
  </si>
  <si>
    <r>
      <rPr>
        <b/>
        <sz val="11"/>
        <color theme="1"/>
        <rFont val="Calibri"/>
        <family val="2"/>
        <scheme val="minor"/>
      </rPr>
      <t>U’≤1,10</t>
    </r>
    <r>
      <rPr>
        <sz val="11"/>
        <color theme="1"/>
        <rFont val="Calibri"/>
        <family val="2"/>
        <scheme val="minor"/>
      </rPr>
      <t>/R’≥0,9</t>
    </r>
  </si>
  <si>
    <r>
      <rPr>
        <b/>
        <sz val="11"/>
        <color theme="1"/>
        <rFont val="Calibri"/>
        <family val="2"/>
        <scheme val="minor"/>
      </rPr>
      <t>U’≤0,90</t>
    </r>
    <r>
      <rPr>
        <sz val="11"/>
        <color theme="1"/>
        <rFont val="Calibri"/>
        <family val="2"/>
        <scheme val="minor"/>
      </rPr>
      <t>/R’≥1,11</t>
    </r>
  </si>
  <si>
    <r>
      <rPr>
        <b/>
        <sz val="11"/>
        <color theme="1"/>
        <rFont val="Calibri"/>
        <family val="2"/>
        <scheme val="minor"/>
      </rPr>
      <t>U’≤0,80</t>
    </r>
    <r>
      <rPr>
        <sz val="11"/>
        <color theme="1"/>
        <rFont val="Calibri"/>
        <family val="2"/>
        <scheme val="minor"/>
      </rPr>
      <t>/R’≥1,25</t>
    </r>
  </si>
  <si>
    <t>R'&gt;=0.9</t>
  </si>
  <si>
    <t>Reducere % Consum Final</t>
  </si>
  <si>
    <t>≥ 40%</t>
  </si>
  <si>
    <t>≥ 50%</t>
  </si>
  <si>
    <t>≥ 60%</t>
  </si>
  <si>
    <t>Reducere % a kgCO2/m2an</t>
  </si>
  <si>
    <t>optional</t>
  </si>
  <si>
    <t>da</t>
  </si>
  <si>
    <t>Ideal</t>
  </si>
  <si>
    <t>Cati bani trebuie sa ai …</t>
  </si>
  <si>
    <t>ca sa poti primi suma maxima?</t>
  </si>
  <si>
    <t>Cati bani pui tu ca sa primesti minim 40.000 Lei?</t>
  </si>
  <si>
    <t>Cati bani pui tu ca sa primesti minim 55.000 Lei?</t>
  </si>
  <si>
    <t>Cati bani pui tu ca sa primesti minim 70.000 Lei?</t>
  </si>
  <si>
    <t>Cati bani vrei sa accesezi?</t>
  </si>
  <si>
    <t>Cat este costul total al renovarii?</t>
  </si>
  <si>
    <t>Cati bani vrei sa investesti?</t>
  </si>
  <si>
    <t>Cati bani poti primi de la stat?</t>
  </si>
  <si>
    <t>]\</t>
  </si>
  <si>
    <t>Introdu valorile in campurile marcate cu albastru</t>
  </si>
  <si>
    <t>Conditia II. Cuantumul finanţării
și pragul de eficiență energetică</t>
  </si>
  <si>
    <r>
      <t xml:space="preserve">Programul Casa Eficienta Energetic 
Calculator de eligibilitate
 pentru </t>
    </r>
    <r>
      <rPr>
        <b/>
        <u/>
        <sz val="16"/>
        <color theme="0"/>
        <rFont val="Calibri"/>
        <family val="2"/>
        <scheme val="minor"/>
      </rPr>
      <t>contributia proprie</t>
    </r>
    <r>
      <rPr>
        <b/>
        <sz val="16"/>
        <color theme="0"/>
        <rFont val="Calibri"/>
        <family val="2"/>
        <scheme val="minor"/>
      </rPr>
      <t xml:space="preserve"> si pentru </t>
    </r>
    <r>
      <rPr>
        <b/>
        <u/>
        <sz val="16"/>
        <color theme="0"/>
        <rFont val="Calibri"/>
        <family val="2"/>
        <scheme val="minor"/>
      </rPr>
      <t>eficienta energetica  a casei</t>
    </r>
    <r>
      <rPr>
        <b/>
        <sz val="16"/>
        <color theme="0"/>
        <rFont val="Calibri"/>
        <family val="2"/>
        <scheme val="minor"/>
      </rPr>
      <t>.</t>
    </r>
  </si>
  <si>
    <t>Conditia I. Contributia proprie (40%)</t>
  </si>
  <si>
    <t>TVA - taxa pe valoarea adăugată.</t>
  </si>
  <si>
    <t>CPE- certificat de performanță energetică;</t>
  </si>
  <si>
    <t>CD - Comitet director;</t>
  </si>
  <si>
    <t>AFM - Administraţia Fondului pentru Mediu;</t>
  </si>
  <si>
    <t xml:space="preserve">  </t>
  </si>
  <si>
    <t>rezistența termică corectată R’</t>
  </si>
  <si>
    <t xml:space="preserve"> document tehnic care conține descrierea modului în care au fost îmbunătățite principalele caracteristici termice și energetice ale clădirii, modului în care au fost realizate măsurile propuse de modernizare energetică a clădirii și instalațiilor interioare aferente acesteia, principalele concluzii referitoare la măsurile eficiente din punct de vedere economic, printr-o cuantificare a rezultatelor obținute;</t>
  </si>
  <si>
    <t>raport de implementare -</t>
  </si>
  <si>
    <t>unitate funcţională, construcţie de sine stătătoare cu destinația de locuință, având un regim de înălțime de maximum P+2E și pentru care există o singură carte funciară;</t>
  </si>
  <si>
    <t xml:space="preserve"> locuinţă unifamilială </t>
  </si>
  <si>
    <t xml:space="preserve"> reprezintă raportul dintre densitatea fluxului termic ce
străbate suprafața de separație dintre un solid și un fluid și diferența dintre temperatura acelei suprafețe și temperatura medie a fluidului și este opusul rezistenței termice corectate (W/m2K);
</t>
  </si>
  <si>
    <t xml:space="preserve"> coeficientul de transfer termic U’-</t>
  </si>
  <si>
    <t>Definitii:</t>
  </si>
  <si>
    <t>opțional</t>
  </si>
  <si>
    <t>Sistem de ventilare mecanică cu recuperarea căldurii. eficiența minimă de recuperare a căldurii 75%</t>
  </si>
  <si>
    <t>Reducerea procentuală a indicelui de emisii echivalent  CO2 (kgCO2/m2an)</t>
  </si>
  <si>
    <t>cat iti propui/ da</t>
  </si>
  <si>
    <t xml:space="preserve">     </t>
  </si>
  <si>
    <t>U’≤0,80/R’≥1,25</t>
  </si>
  <si>
    <t>U’≤0,90/R’≥1,11</t>
  </si>
  <si>
    <t>U’≤1,10/R’≥0,9</t>
  </si>
  <si>
    <r>
      <rPr>
        <b/>
        <sz val="13"/>
        <color theme="1"/>
        <rFont val="Times New Roman"/>
        <family val="1"/>
      </rPr>
      <t>Coeficientul maxim de transfer de căldură al ferestrelor/ușilor</t>
    </r>
    <r>
      <rPr>
        <sz val="13"/>
        <color theme="1"/>
        <rFont val="Times New Roman"/>
        <family val="1"/>
      </rPr>
      <t xml:space="preserve"> nou montate, U'(W/m2K)/ </t>
    </r>
    <r>
      <rPr>
        <b/>
        <sz val="13"/>
        <color theme="1"/>
        <rFont val="Times New Roman"/>
        <family val="1"/>
      </rPr>
      <t>Rezistența termică corectată</t>
    </r>
    <r>
      <rPr>
        <sz val="13"/>
        <color theme="1"/>
        <rFont val="Times New Roman"/>
        <family val="1"/>
      </rPr>
      <t xml:space="preserve"> R′ (m</t>
    </r>
    <r>
      <rPr>
        <sz val="8.5"/>
        <color theme="1"/>
        <rFont val="Times New Roman"/>
        <family val="1"/>
      </rPr>
      <t xml:space="preserve">2 </t>
    </r>
    <r>
      <rPr>
        <sz val="13"/>
        <color theme="1"/>
        <rFont val="Times New Roman"/>
        <family val="1"/>
      </rPr>
      <t>K/W) pentru ferestre/uși nou montate după termoizolare</t>
    </r>
  </si>
  <si>
    <t>U’≤0,12/R’≥8,33</t>
  </si>
  <si>
    <t>U’≤0,13/R’≥7,69</t>
  </si>
  <si>
    <t>U’≤0,14/R’≥7,14</t>
  </si>
  <si>
    <r>
      <rPr>
        <b/>
        <sz val="13"/>
        <color theme="1"/>
        <rFont val="Times New Roman"/>
        <family val="1"/>
      </rPr>
      <t>Coeficientul maxim de transfer de căldură al acoperișului</t>
    </r>
    <r>
      <rPr>
        <sz val="13"/>
        <color theme="1"/>
        <rFont val="Times New Roman"/>
        <family val="1"/>
      </rPr>
      <t xml:space="preserve"> (planșeu peste ultimul nivel) după termoizolare, U'(W/m2K)/</t>
    </r>
    <r>
      <rPr>
        <b/>
        <sz val="13"/>
        <color theme="1"/>
        <rFont val="Times New Roman"/>
        <family val="1"/>
      </rPr>
      <t xml:space="preserve">Rezistența termică corectată </t>
    </r>
    <r>
      <rPr>
        <sz val="13"/>
        <color theme="1"/>
        <rFont val="Times New Roman"/>
        <family val="1"/>
      </rPr>
      <t>R′ (m</t>
    </r>
    <r>
      <rPr>
        <sz val="8.5"/>
        <color theme="1"/>
        <rFont val="Times New Roman"/>
        <family val="1"/>
      </rPr>
      <t xml:space="preserve">2 </t>
    </r>
    <r>
      <rPr>
        <sz val="13"/>
        <color theme="1"/>
        <rFont val="Times New Roman"/>
        <family val="1"/>
      </rPr>
      <t>K/W) pentru acoperiș (planșeu peste ultimul nivel) după termoizolare</t>
    </r>
  </si>
  <si>
    <t>U’≤0,25/R’≥4</t>
  </si>
  <si>
    <t>U’≤0,35/R’≥2,85</t>
  </si>
  <si>
    <t>U’≤0,40/ R’≥2,5</t>
  </si>
  <si>
    <r>
      <rPr>
        <b/>
        <sz val="13"/>
        <color theme="1"/>
        <rFont val="Times New Roman"/>
        <family val="1"/>
      </rPr>
      <t>Coeficientul maxim de transfer de căldură al pereților exteriori</t>
    </r>
    <r>
      <rPr>
        <sz val="13"/>
        <color theme="1"/>
        <rFont val="Times New Roman"/>
        <family val="1"/>
      </rPr>
      <t xml:space="preserve"> după termoizolare, U'(W/m2K)/ </t>
    </r>
    <r>
      <rPr>
        <b/>
        <sz val="13"/>
        <color theme="1"/>
        <rFont val="Times New Roman"/>
        <family val="1"/>
      </rPr>
      <t>Rezistența termică corectată</t>
    </r>
    <r>
      <rPr>
        <sz val="13"/>
        <color theme="1"/>
        <rFont val="Times New Roman"/>
        <family val="1"/>
      </rPr>
      <t xml:space="preserve"> R′ (m</t>
    </r>
    <r>
      <rPr>
        <sz val="8.5"/>
        <color theme="1"/>
        <rFont val="Times New Roman"/>
        <family val="1"/>
      </rPr>
      <t xml:space="preserve">2 </t>
    </r>
    <r>
      <rPr>
        <sz val="13"/>
        <color theme="1"/>
        <rFont val="Times New Roman"/>
        <family val="1"/>
      </rPr>
      <t>K/W) pentru pereți exteriori după termoizolare</t>
    </r>
  </si>
  <si>
    <r>
      <rPr>
        <b/>
        <sz val="13"/>
        <color theme="1"/>
        <rFont val="Times New Roman"/>
        <family val="1"/>
      </rPr>
      <t xml:space="preserve">Consumul final total de energie </t>
    </r>
    <r>
      <rPr>
        <sz val="13"/>
        <color theme="1"/>
        <rFont val="Times New Roman"/>
        <family val="1"/>
      </rPr>
      <t>pentru încălzire și răcire după implementarea măsurilor, [kWh/m2/an]</t>
    </r>
  </si>
  <si>
    <t>Indicatori</t>
  </si>
  <si>
    <t>Praguri de finanțare (lei)</t>
  </si>
  <si>
    <t>Nu esti eligibil</t>
  </si>
  <si>
    <t>Recuperator caldura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</si>
</sst>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RON]\ * #,##0.00_);_([$RON]\ * \(#,##0.00\);_([$RON]\ * &quot;-&quot;??_);_(@_)"/>
    <numFmt numFmtId="165" formatCode="_([$€-2]\ * #,##0.00_);_([$€-2]\ * \(#,##0.00\);_([$€-2]\ 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00B05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8.5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5" fillId="2" borderId="0" xfId="0" applyFont="1" applyFill="1"/>
    <xf numFmtId="0" fontId="3" fillId="0" borderId="1" xfId="0" applyFont="1" applyBorder="1"/>
    <xf numFmtId="0" fontId="4" fillId="0" borderId="1" xfId="0" applyFont="1" applyBorder="1"/>
    <xf numFmtId="164" fontId="0" fillId="4" borderId="0" xfId="1" applyNumberFormat="1" applyFont="1" applyFill="1"/>
    <xf numFmtId="164" fontId="0" fillId="5" borderId="0" xfId="1" applyNumberFormat="1" applyFont="1" applyFill="1"/>
    <xf numFmtId="0" fontId="6" fillId="0" borderId="1" xfId="0" applyFont="1" applyBorder="1" applyAlignment="1">
      <alignment horizontal="right" wrapText="1"/>
    </xf>
    <xf numFmtId="0" fontId="7" fillId="6" borderId="2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0" fillId="6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5" fillId="6" borderId="0" xfId="0" applyFont="1" applyFill="1" applyBorder="1"/>
    <xf numFmtId="0" fontId="6" fillId="0" borderId="1" xfId="0" applyFont="1" applyBorder="1"/>
    <xf numFmtId="1" fontId="0" fillId="6" borderId="0" xfId="2" applyNumberFormat="1" applyFont="1" applyFill="1" applyBorder="1"/>
    <xf numFmtId="0" fontId="9" fillId="0" borderId="0" xfId="0" applyFont="1"/>
    <xf numFmtId="1" fontId="1" fillId="6" borderId="0" xfId="2" applyNumberFormat="1" applyFont="1" applyFill="1" applyBorder="1"/>
    <xf numFmtId="0" fontId="0" fillId="6" borderId="3" xfId="0" applyFont="1" applyFill="1" applyBorder="1"/>
    <xf numFmtId="0" fontId="0" fillId="7" borderId="0" xfId="0" applyFill="1"/>
    <xf numFmtId="164" fontId="0" fillId="7" borderId="0" xfId="1" applyNumberFormat="1" applyFont="1" applyFill="1"/>
    <xf numFmtId="165" fontId="0" fillId="7" borderId="0" xfId="0" applyNumberFormat="1" applyFill="1"/>
    <xf numFmtId="0" fontId="10" fillId="7" borderId="0" xfId="0" applyFont="1" applyFill="1"/>
    <xf numFmtId="164" fontId="10" fillId="7" borderId="0" xfId="1" applyNumberFormat="1" applyFont="1" applyFill="1"/>
    <xf numFmtId="0" fontId="4" fillId="5" borderId="0" xfId="0" applyFont="1" applyFill="1"/>
    <xf numFmtId="0" fontId="2" fillId="5" borderId="0" xfId="0" applyFont="1" applyFill="1"/>
    <xf numFmtId="0" fontId="13" fillId="7" borderId="0" xfId="0" applyFont="1" applyFill="1"/>
    <xf numFmtId="0" fontId="0" fillId="0" borderId="0" xfId="0" applyFill="1"/>
    <xf numFmtId="164" fontId="0" fillId="0" borderId="0" xfId="1" applyNumberFormat="1" applyFont="1" applyFill="1"/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15" fillId="0" borderId="0" xfId="0" applyNumberFormat="1" applyFont="1" applyFill="1"/>
    <xf numFmtId="0" fontId="16" fillId="0" borderId="0" xfId="0" applyFont="1" applyFill="1"/>
    <xf numFmtId="0" fontId="20" fillId="0" borderId="0" xfId="0" applyFont="1"/>
    <xf numFmtId="0" fontId="0" fillId="0" borderId="0" xfId="0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8" borderId="7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1" fillId="8" borderId="7" xfId="0" applyFont="1" applyFill="1" applyBorder="1" applyAlignment="1">
      <alignment horizontal="justify"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0" fillId="7" borderId="1" xfId="0" applyFill="1" applyBorder="1"/>
    <xf numFmtId="0" fontId="16" fillId="0" borderId="1" xfId="0" applyFont="1" applyFill="1" applyBorder="1"/>
    <xf numFmtId="164" fontId="0" fillId="3" borderId="1" xfId="1" applyNumberFormat="1" applyFont="1" applyFill="1" applyBorder="1"/>
    <xf numFmtId="0" fontId="17" fillId="7" borderId="1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43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abSelected="1" topLeftCell="A10" zoomScale="90" zoomScaleNormal="90" zoomScaleSheetLayoutView="134" workbookViewId="0">
      <selection activeCell="G20" sqref="G20"/>
    </sheetView>
  </sheetViews>
  <sheetFormatPr defaultRowHeight="14.4" x14ac:dyDescent="0.3"/>
  <cols>
    <col min="1" max="2" width="8.88671875" customWidth="1"/>
    <col min="3" max="3" width="27.6640625" customWidth="1"/>
    <col min="4" max="4" width="19.77734375" customWidth="1"/>
    <col min="5" max="5" width="16.5546875" customWidth="1"/>
    <col min="6" max="6" width="24.21875" style="2" customWidth="1"/>
    <col min="7" max="10" width="20" customWidth="1"/>
    <col min="11" max="11" width="8.88671875" style="2"/>
    <col min="12" max="12" width="20.5546875" customWidth="1"/>
  </cols>
  <sheetData>
    <row r="1" spans="1:10" ht="63.6" customHeight="1" x14ac:dyDescent="0.4">
      <c r="A1" s="60" t="s">
        <v>46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ht="60" customHeight="1" x14ac:dyDescent="0.3">
      <c r="B2" s="58" t="s">
        <v>47</v>
      </c>
      <c r="C2" s="58"/>
      <c r="D2" s="58"/>
      <c r="E2" s="59"/>
    </row>
    <row r="3" spans="1:10" ht="57.6" customHeight="1" x14ac:dyDescent="0.3">
      <c r="C3" s="30" t="s">
        <v>44</v>
      </c>
      <c r="F3" s="55" t="s">
        <v>45</v>
      </c>
      <c r="G3" s="56"/>
      <c r="H3" s="56"/>
      <c r="I3" s="56"/>
      <c r="J3" s="57"/>
    </row>
    <row r="4" spans="1:10" x14ac:dyDescent="0.3">
      <c r="C4" s="26" t="s">
        <v>41</v>
      </c>
      <c r="D4" s="7">
        <v>0</v>
      </c>
    </row>
    <row r="5" spans="1:10" x14ac:dyDescent="0.3">
      <c r="D5" s="1"/>
      <c r="F5" s="4" t="s">
        <v>0</v>
      </c>
    </row>
    <row r="6" spans="1:10" x14ac:dyDescent="0.3">
      <c r="C6" s="28" t="s">
        <v>42</v>
      </c>
      <c r="D6" s="29">
        <f>D4*60/40</f>
        <v>0</v>
      </c>
      <c r="F6" s="5" t="s">
        <v>4</v>
      </c>
    </row>
    <row r="7" spans="1:10" ht="28.8" x14ac:dyDescent="0.3">
      <c r="C7" s="28" t="s">
        <v>5</v>
      </c>
      <c r="D7" s="29">
        <v>70000</v>
      </c>
      <c r="F7" s="8" t="s">
        <v>6</v>
      </c>
      <c r="G7" s="9"/>
    </row>
    <row r="8" spans="1:10" x14ac:dyDescent="0.3">
      <c r="F8" s="10" t="s">
        <v>10</v>
      </c>
      <c r="G8" s="11"/>
    </row>
    <row r="9" spans="1:10" x14ac:dyDescent="0.3">
      <c r="F9" s="10" t="s">
        <v>14</v>
      </c>
      <c r="G9" s="11">
        <v>4</v>
      </c>
    </row>
    <row r="10" spans="1:10" x14ac:dyDescent="0.3">
      <c r="C10" s="31" t="s">
        <v>15</v>
      </c>
      <c r="D10" s="32">
        <f>D4+D6</f>
        <v>0</v>
      </c>
      <c r="F10" s="10" t="s">
        <v>16</v>
      </c>
      <c r="G10" s="11"/>
    </row>
    <row r="11" spans="1:10" x14ac:dyDescent="0.3">
      <c r="C11" s="12"/>
      <c r="D11" s="13"/>
      <c r="F11" s="10" t="s">
        <v>20</v>
      </c>
      <c r="G11" s="11">
        <v>8.33</v>
      </c>
    </row>
    <row r="12" spans="1:10" x14ac:dyDescent="0.3">
      <c r="F12" s="10" t="s">
        <v>21</v>
      </c>
      <c r="G12" s="11"/>
    </row>
    <row r="13" spans="1:10" x14ac:dyDescent="0.3">
      <c r="F13" s="10" t="s">
        <v>25</v>
      </c>
      <c r="G13" s="14">
        <v>1.25</v>
      </c>
    </row>
    <row r="14" spans="1:10" x14ac:dyDescent="0.3">
      <c r="F14" s="15" t="s">
        <v>26</v>
      </c>
      <c r="G14" s="16">
        <v>60</v>
      </c>
    </row>
    <row r="15" spans="1:10" x14ac:dyDescent="0.3">
      <c r="C15" s="17"/>
      <c r="F15" s="15" t="s">
        <v>30</v>
      </c>
      <c r="G15" s="18">
        <v>60</v>
      </c>
    </row>
    <row r="16" spans="1:10" ht="15" thickBot="1" x14ac:dyDescent="0.35">
      <c r="C16" s="17"/>
      <c r="F16" s="2" t="s">
        <v>82</v>
      </c>
      <c r="G16" s="19" t="s">
        <v>32</v>
      </c>
    </row>
    <row r="18" spans="2:15" ht="21" x14ac:dyDescent="0.4">
      <c r="B18" s="27" t="s">
        <v>33</v>
      </c>
      <c r="C18" s="20" t="s">
        <v>34</v>
      </c>
      <c r="D18" s="21">
        <v>46666.66</v>
      </c>
      <c r="E18" s="22">
        <f>D18/4.7</f>
        <v>9929.076595744682</v>
      </c>
    </row>
    <row r="19" spans="2:15" x14ac:dyDescent="0.3">
      <c r="B19" s="20"/>
      <c r="C19" s="20"/>
      <c r="D19" s="21"/>
      <c r="E19" s="22"/>
    </row>
    <row r="20" spans="2:15" x14ac:dyDescent="0.3">
      <c r="B20" s="20"/>
      <c r="C20" s="20" t="s">
        <v>35</v>
      </c>
      <c r="D20" s="21">
        <f>D18*60/40</f>
        <v>69999.990000000005</v>
      </c>
      <c r="E20" s="22">
        <f t="shared" ref="E20:E21" si="0">D20/4.7</f>
        <v>14893.614893617021</v>
      </c>
    </row>
    <row r="21" spans="2:15" x14ac:dyDescent="0.3">
      <c r="B21" s="20"/>
      <c r="C21" s="23" t="s">
        <v>15</v>
      </c>
      <c r="D21" s="24">
        <f>D18+D20</f>
        <v>116666.65000000001</v>
      </c>
      <c r="E21" s="22">
        <f t="shared" si="0"/>
        <v>24822.691489361703</v>
      </c>
    </row>
    <row r="22" spans="2:15" x14ac:dyDescent="0.3">
      <c r="F22" s="52" t="s">
        <v>36</v>
      </c>
      <c r="G22" s="20"/>
      <c r="H22" s="20" t="s">
        <v>1</v>
      </c>
    </row>
    <row r="23" spans="2:15" x14ac:dyDescent="0.3">
      <c r="F23" s="52" t="s">
        <v>37</v>
      </c>
      <c r="G23" s="20"/>
      <c r="H23" s="20" t="s">
        <v>2</v>
      </c>
      <c r="O23" t="s">
        <v>43</v>
      </c>
    </row>
    <row r="24" spans="2:15" x14ac:dyDescent="0.3">
      <c r="F24" s="52" t="s">
        <v>38</v>
      </c>
      <c r="G24" s="20"/>
      <c r="H24" s="20" t="s">
        <v>3</v>
      </c>
    </row>
    <row r="25" spans="2:15" x14ac:dyDescent="0.3">
      <c r="C25" s="25" t="s">
        <v>39</v>
      </c>
      <c r="D25" s="7">
        <v>0</v>
      </c>
    </row>
    <row r="26" spans="2:15" x14ac:dyDescent="0.3">
      <c r="C26" s="28" t="s">
        <v>0</v>
      </c>
      <c r="D26" s="29">
        <f>D25*40/60</f>
        <v>0</v>
      </c>
    </row>
    <row r="27" spans="2:15" x14ac:dyDescent="0.3">
      <c r="C27" s="33" t="s">
        <v>40</v>
      </c>
      <c r="D27" s="34">
        <f>SUM(D25:D26)</f>
        <v>0</v>
      </c>
    </row>
    <row r="28" spans="2:15" x14ac:dyDescent="0.3">
      <c r="F28" s="53" t="s">
        <v>1</v>
      </c>
      <c r="G28" s="35" t="s">
        <v>2</v>
      </c>
      <c r="H28" s="35" t="s">
        <v>3</v>
      </c>
    </row>
    <row r="29" spans="2:15" x14ac:dyDescent="0.3">
      <c r="F29" s="54">
        <v>40000</v>
      </c>
      <c r="G29" s="6">
        <v>55000</v>
      </c>
      <c r="H29" s="7">
        <v>70000</v>
      </c>
      <c r="I29" s="3" t="s">
        <v>81</v>
      </c>
    </row>
    <row r="30" spans="2:15" x14ac:dyDescent="0.3">
      <c r="F30" s="2" t="s">
        <v>7</v>
      </c>
      <c r="G30" t="s">
        <v>8</v>
      </c>
      <c r="H30" t="s">
        <v>9</v>
      </c>
    </row>
    <row r="31" spans="2:15" x14ac:dyDescent="0.3">
      <c r="F31" s="2" t="s">
        <v>11</v>
      </c>
      <c r="G31" t="s">
        <v>12</v>
      </c>
      <c r="H31" t="s">
        <v>13</v>
      </c>
    </row>
    <row r="33" spans="6:8" x14ac:dyDescent="0.3">
      <c r="F33" s="2" t="s">
        <v>17</v>
      </c>
      <c r="G33" t="s">
        <v>18</v>
      </c>
      <c r="H33" t="s">
        <v>19</v>
      </c>
    </row>
    <row r="35" spans="6:8" x14ac:dyDescent="0.3">
      <c r="F35" s="2" t="s">
        <v>22</v>
      </c>
      <c r="G35" t="s">
        <v>23</v>
      </c>
      <c r="H35" t="s">
        <v>24</v>
      </c>
    </row>
    <row r="37" spans="6:8" x14ac:dyDescent="0.3">
      <c r="F37" s="2" t="s">
        <v>27</v>
      </c>
      <c r="G37" t="s">
        <v>28</v>
      </c>
      <c r="H37" t="s">
        <v>29</v>
      </c>
    </row>
    <row r="38" spans="6:8" x14ac:dyDescent="0.3">
      <c r="F38" s="2" t="s">
        <v>27</v>
      </c>
      <c r="G38" t="s">
        <v>28</v>
      </c>
      <c r="H38" t="s">
        <v>29</v>
      </c>
    </row>
    <row r="39" spans="6:8" x14ac:dyDescent="0.3">
      <c r="F39" s="2" t="s">
        <v>31</v>
      </c>
      <c r="G39" t="s">
        <v>31</v>
      </c>
      <c r="H39" t="s">
        <v>32</v>
      </c>
    </row>
  </sheetData>
  <mergeCells count="3">
    <mergeCell ref="F3:J3"/>
    <mergeCell ref="B2:E2"/>
    <mergeCell ref="A1:J1"/>
  </mergeCells>
  <conditionalFormatting sqref="D6">
    <cfRule type="expression" dxfId="42" priority="25">
      <formula>$D$6&gt;70000</formula>
    </cfRule>
    <cfRule type="expression" dxfId="41" priority="42">
      <formula>D6&gt;70000</formula>
    </cfRule>
    <cfRule type="expression" dxfId="40" priority="43">
      <formula>"&gt;70000"</formula>
    </cfRule>
  </conditionalFormatting>
  <conditionalFormatting sqref="G7">
    <cfRule type="expression" dxfId="39" priority="38">
      <formula>$G$7&gt;140</formula>
    </cfRule>
    <cfRule type="expression" dxfId="38" priority="39">
      <formula>AND($G$7&lt;=140,$G$7&gt;90)</formula>
    </cfRule>
    <cfRule type="expression" dxfId="37" priority="40">
      <formula>AND($G$7&lt;=90,$G$7&gt;50)</formula>
    </cfRule>
    <cfRule type="expression" dxfId="36" priority="41">
      <formula>G7&lt;=50</formula>
    </cfRule>
  </conditionalFormatting>
  <conditionalFormatting sqref="G8">
    <cfRule type="expression" dxfId="35" priority="34">
      <formula>$G$8&gt;0.4</formula>
    </cfRule>
    <cfRule type="expression" dxfId="34" priority="35">
      <formula>AND($G$8&lt;=0.4,$G$8&gt;0.35)</formula>
    </cfRule>
    <cfRule type="expression" dxfId="33" priority="36">
      <formula>AND($G$8&lt;=0.35,$G$8&gt;0.25)</formula>
    </cfRule>
    <cfRule type="expression" dxfId="32" priority="37">
      <formula>$G$8&lt;=0.25</formula>
    </cfRule>
  </conditionalFormatting>
  <conditionalFormatting sqref="G9">
    <cfRule type="expression" dxfId="31" priority="30">
      <formula>$G$9&lt;2.5</formula>
    </cfRule>
    <cfRule type="expression" dxfId="30" priority="31">
      <formula>AND($G$9&gt;=2.5,$G$9&lt;2.85)</formula>
    </cfRule>
    <cfRule type="expression" dxfId="29" priority="32">
      <formula>$G$9&gt;=4</formula>
    </cfRule>
    <cfRule type="expression" dxfId="28" priority="33">
      <formula>AND($G$9&lt;4,$G$9&gt;=2.85)</formula>
    </cfRule>
  </conditionalFormatting>
  <conditionalFormatting sqref="G10">
    <cfRule type="expression" dxfId="27" priority="26">
      <formula>$G$10&gt;0.14</formula>
    </cfRule>
    <cfRule type="expression" dxfId="26" priority="27">
      <formula>AND($G$10&lt;=0.14,$G$10&gt;0.13)</formula>
    </cfRule>
    <cfRule type="expression" dxfId="25" priority="28">
      <formula>AND($G$10&lt;=0.13,$G$10&gt;0.12)</formula>
    </cfRule>
    <cfRule type="expression" dxfId="24" priority="29">
      <formula>$G$10&lt;=0.12</formula>
    </cfRule>
  </conditionalFormatting>
  <conditionalFormatting sqref="D7">
    <cfRule type="expression" dxfId="23" priority="24">
      <formula>AND($D$7=70000,$D$6&gt;70000)</formula>
    </cfRule>
  </conditionalFormatting>
  <conditionalFormatting sqref="G16">
    <cfRule type="expression" dxfId="22" priority="21">
      <formula>$G$16="NU"</formula>
    </cfRule>
    <cfRule type="expression" dxfId="21" priority="22">
      <formula>AND($G$16="NU",$G$16&lt;&gt;"DA")</formula>
    </cfRule>
    <cfRule type="expression" dxfId="20" priority="23">
      <formula>$G$16="DA"</formula>
    </cfRule>
  </conditionalFormatting>
  <conditionalFormatting sqref="G14">
    <cfRule type="expression" dxfId="19" priority="17">
      <formula>$G$14&lt;40</formula>
    </cfRule>
    <cfRule type="expression" dxfId="18" priority="18">
      <formula>AND($G$14&gt;=40,$G$14&lt;50)</formula>
    </cfRule>
    <cfRule type="expression" dxfId="17" priority="19">
      <formula>AND($G$14&gt;=50,$G$14&lt;60)</formula>
    </cfRule>
    <cfRule type="expression" dxfId="16" priority="20">
      <formula>$G$14&gt;=60</formula>
    </cfRule>
  </conditionalFormatting>
  <conditionalFormatting sqref="G15">
    <cfRule type="expression" dxfId="15" priority="13">
      <formula>$G$15&lt;40</formula>
    </cfRule>
    <cfRule type="expression" dxfId="14" priority="14">
      <formula>AND($G$15&gt;=40,$G$15&lt;50)</formula>
    </cfRule>
    <cfRule type="expression" dxfId="13" priority="15">
      <formula>AND($G$15&gt;=50,$G$15&lt;60)</formula>
    </cfRule>
    <cfRule type="expression" dxfId="12" priority="16">
      <formula>$G$15&gt;=60</formula>
    </cfRule>
  </conditionalFormatting>
  <conditionalFormatting sqref="G12">
    <cfRule type="expression" dxfId="11" priority="9">
      <formula>$G$12&gt;1.1</formula>
    </cfRule>
    <cfRule type="expression" dxfId="10" priority="10">
      <formula>AND($G$12&lt;=1.1,$G$12&gt;0.9)</formula>
    </cfRule>
    <cfRule type="expression" dxfId="9" priority="11">
      <formula>AND($G$12&lt;=0.9,$G$12&gt;0.8)</formula>
    </cfRule>
    <cfRule type="expression" dxfId="8" priority="12">
      <formula>$G$12&lt;=0.8</formula>
    </cfRule>
  </conditionalFormatting>
  <conditionalFormatting sqref="G11">
    <cfRule type="expression" dxfId="7" priority="5">
      <formula>$G$11&lt;7.14</formula>
    </cfRule>
    <cfRule type="expression" dxfId="6" priority="6">
      <formula>AND($G$11&gt;=7.14,$G$11&lt;7.69)</formula>
    </cfRule>
    <cfRule type="expression" dxfId="5" priority="7">
      <formula>AND($G$11&gt;=7.69,$G$11&lt;8.33)</formula>
    </cfRule>
    <cfRule type="expression" dxfId="4" priority="8">
      <formula>$G$11&gt;=8.33</formula>
    </cfRule>
  </conditionalFormatting>
  <conditionalFormatting sqref="G13">
    <cfRule type="expression" dxfId="3" priority="1">
      <formula>$G$13&lt;0.9</formula>
    </cfRule>
    <cfRule type="expression" dxfId="2" priority="2">
      <formula>AND($G$13&gt;=0.9,$G$13&lt;1.11)</formula>
    </cfRule>
    <cfRule type="expression" dxfId="1" priority="3">
      <formula>AND($G$13&gt;=1.11,$G$13&lt;1.25)</formula>
    </cfRule>
    <cfRule type="expression" dxfId="0" priority="4">
      <formula>$G$13&gt;=1.25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6"/>
  <sheetViews>
    <sheetView topLeftCell="A11" zoomScale="85" zoomScaleNormal="85" workbookViewId="0">
      <selection activeCell="I10" sqref="I10"/>
    </sheetView>
  </sheetViews>
  <sheetFormatPr defaultRowHeight="14.4" x14ac:dyDescent="0.3"/>
  <cols>
    <col min="2" max="2" width="33.77734375" customWidth="1"/>
    <col min="3" max="3" width="19.77734375" customWidth="1"/>
    <col min="4" max="5" width="19.88671875" customWidth="1"/>
    <col min="6" max="6" width="8.88671875" style="36"/>
  </cols>
  <sheetData>
    <row r="5" spans="2:6" ht="15" thickBot="1" x14ac:dyDescent="0.35"/>
    <row r="6" spans="2:6" ht="17.399999999999999" thickBot="1" x14ac:dyDescent="0.35">
      <c r="B6" s="51" t="s">
        <v>80</v>
      </c>
      <c r="C6" s="50">
        <v>40000</v>
      </c>
      <c r="D6" s="50">
        <v>55000</v>
      </c>
      <c r="E6" s="50">
        <v>70000</v>
      </c>
    </row>
    <row r="7" spans="2:6" ht="17.399999999999999" thickBot="1" x14ac:dyDescent="0.35">
      <c r="B7" s="49" t="s">
        <v>79</v>
      </c>
      <c r="C7" s="44"/>
      <c r="D7" s="44"/>
      <c r="E7" s="44"/>
    </row>
    <row r="8" spans="2:6" ht="67.2" x14ac:dyDescent="0.3">
      <c r="B8" s="48" t="s">
        <v>78</v>
      </c>
      <c r="C8" s="47" t="s">
        <v>7</v>
      </c>
      <c r="D8" s="47" t="s">
        <v>8</v>
      </c>
      <c r="E8" s="47" t="s">
        <v>9</v>
      </c>
      <c r="F8" s="46"/>
    </row>
    <row r="9" spans="2:6" ht="118.2" thickBot="1" x14ac:dyDescent="0.35">
      <c r="B9" s="43" t="s">
        <v>77</v>
      </c>
      <c r="C9" s="45" t="s">
        <v>76</v>
      </c>
      <c r="D9" s="45" t="s">
        <v>75</v>
      </c>
      <c r="E9" s="44" t="s">
        <v>74</v>
      </c>
    </row>
    <row r="10" spans="2:6" ht="135" thickBot="1" x14ac:dyDescent="0.35">
      <c r="B10" s="43" t="s">
        <v>73</v>
      </c>
      <c r="C10" s="38" t="s">
        <v>72</v>
      </c>
      <c r="D10" s="38" t="s">
        <v>71</v>
      </c>
      <c r="E10" s="38" t="s">
        <v>70</v>
      </c>
    </row>
    <row r="11" spans="2:6" ht="103.8" customHeight="1" thickBot="1" x14ac:dyDescent="0.35">
      <c r="B11" s="42" t="s">
        <v>69</v>
      </c>
      <c r="C11" s="38" t="s">
        <v>68</v>
      </c>
      <c r="D11" s="38" t="s">
        <v>67</v>
      </c>
      <c r="E11" s="38" t="s">
        <v>66</v>
      </c>
    </row>
    <row r="12" spans="2:6" ht="17.399999999999999" thickBot="1" x14ac:dyDescent="0.35">
      <c r="B12" s="41" t="s">
        <v>65</v>
      </c>
      <c r="C12" s="38" t="s">
        <v>27</v>
      </c>
      <c r="D12" s="38" t="s">
        <v>28</v>
      </c>
      <c r="E12" s="38" t="s">
        <v>29</v>
      </c>
      <c r="F12" s="36" t="s">
        <v>64</v>
      </c>
    </row>
    <row r="13" spans="2:6" ht="51" thickBot="1" x14ac:dyDescent="0.35">
      <c r="B13" s="40" t="s">
        <v>63</v>
      </c>
      <c r="C13" s="38" t="s">
        <v>27</v>
      </c>
      <c r="D13" s="38" t="s">
        <v>28</v>
      </c>
      <c r="E13" s="38" t="s">
        <v>29</v>
      </c>
    </row>
    <row r="14" spans="2:6" ht="68.400000000000006" customHeight="1" thickBot="1" x14ac:dyDescent="0.35">
      <c r="B14" s="39" t="s">
        <v>62</v>
      </c>
      <c r="C14" s="38" t="s">
        <v>61</v>
      </c>
      <c r="D14" s="38" t="s">
        <v>61</v>
      </c>
      <c r="E14" s="38" t="s">
        <v>32</v>
      </c>
    </row>
    <row r="18" spans="2:5" s="36" customFormat="1" x14ac:dyDescent="0.3">
      <c r="B18" t="s">
        <v>60</v>
      </c>
      <c r="C18"/>
      <c r="D18"/>
      <c r="E18"/>
    </row>
    <row r="19" spans="2:5" s="36" customFormat="1" ht="76.2" customHeight="1" x14ac:dyDescent="0.3">
      <c r="B19" s="37" t="s">
        <v>59</v>
      </c>
      <c r="C19" s="63" t="s">
        <v>58</v>
      </c>
      <c r="D19" s="63"/>
      <c r="E19" s="63"/>
    </row>
    <row r="20" spans="2:5" s="36" customFormat="1" ht="61.2" customHeight="1" x14ac:dyDescent="0.3">
      <c r="B20" t="s">
        <v>57</v>
      </c>
      <c r="C20" s="63" t="s">
        <v>56</v>
      </c>
      <c r="D20" s="63"/>
      <c r="E20" s="63"/>
    </row>
    <row r="21" spans="2:5" s="36" customFormat="1" ht="99.6" customHeight="1" x14ac:dyDescent="0.3">
      <c r="B21" t="s">
        <v>55</v>
      </c>
      <c r="C21" s="64" t="s">
        <v>54</v>
      </c>
      <c r="D21" s="64"/>
      <c r="E21" s="64"/>
    </row>
    <row r="22" spans="2:5" s="36" customFormat="1" ht="57" customHeight="1" x14ac:dyDescent="0.3">
      <c r="B22" t="s">
        <v>53</v>
      </c>
      <c r="C22" s="65" t="s">
        <v>52</v>
      </c>
      <c r="D22" s="65"/>
      <c r="E22" s="65"/>
    </row>
    <row r="23" spans="2:5" s="36" customFormat="1" x14ac:dyDescent="0.3">
      <c r="B23" t="s">
        <v>51</v>
      </c>
      <c r="C23"/>
      <c r="D23"/>
      <c r="E23"/>
    </row>
    <row r="24" spans="2:5" s="36" customFormat="1" x14ac:dyDescent="0.3">
      <c r="B24" t="s">
        <v>50</v>
      </c>
      <c r="C24"/>
      <c r="D24"/>
      <c r="E24"/>
    </row>
    <row r="25" spans="2:5" s="36" customFormat="1" x14ac:dyDescent="0.3">
      <c r="B25" t="s">
        <v>49</v>
      </c>
      <c r="C25"/>
      <c r="D25"/>
      <c r="E25"/>
    </row>
    <row r="26" spans="2:5" s="36" customFormat="1" x14ac:dyDescent="0.3">
      <c r="B26" t="s">
        <v>48</v>
      </c>
      <c r="C26"/>
      <c r="D26"/>
      <c r="E26"/>
    </row>
  </sheetData>
  <mergeCells count="4"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Praguri FINANTARE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Tambou</dc:creator>
  <cp:lastModifiedBy>Valentina Tambou</cp:lastModifiedBy>
  <dcterms:created xsi:type="dcterms:W3CDTF">2020-05-20T13:34:52Z</dcterms:created>
  <dcterms:modified xsi:type="dcterms:W3CDTF">2020-05-26T08:46:28Z</dcterms:modified>
</cp:coreProperties>
</file>